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一般公共预算" sheetId="1" r:id="rId1"/>
    <sheet name="政府性基金" sheetId="2" r:id="rId2"/>
    <sheet name="国有资本经营" sheetId="3" r:id="rId3"/>
    <sheet name="社会保险基金" sheetId="4" r:id="rId4"/>
  </sheets>
  <definedNames>
    <definedName name="_xlnm.Print_Titles" localSheetId="0">一般公共预算!$2:$5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<sst xmlns="http://schemas.openxmlformats.org/spreadsheetml/2006/main" count="129" uniqueCount="115">
  <si>
    <t>附表1:</t>
  </si>
  <si>
    <t>2024年鼎城区一般公共预算收支总表</t>
  </si>
  <si>
    <t>编制：区财政局预算股</t>
  </si>
  <si>
    <t>单位：万元</t>
  </si>
  <si>
    <t>项     目</t>
  </si>
  <si>
    <t>2024年预算数</t>
  </si>
  <si>
    <t>备     注</t>
  </si>
  <si>
    <t>地方一般公共预算收入合计</t>
  </si>
  <si>
    <t>一、税收收入</t>
  </si>
  <si>
    <t xml:space="preserve">    税务局</t>
  </si>
  <si>
    <t>二、非税收入</t>
  </si>
  <si>
    <t xml:space="preserve">  1、专项收入</t>
  </si>
  <si>
    <t xml:space="preserve">    （1）（税务局）教育费附加及地方
          教育附加收入</t>
  </si>
  <si>
    <t xml:space="preserve">    （2）其他专项收入</t>
  </si>
  <si>
    <t xml:space="preserve">  2、行政事业性收费收入</t>
  </si>
  <si>
    <t xml:space="preserve">  3、罚没收入</t>
  </si>
  <si>
    <t xml:space="preserve">  4、国有资本经营收入</t>
  </si>
  <si>
    <t xml:space="preserve">  5、国有资源（资产）有偿使用收入</t>
  </si>
  <si>
    <t xml:space="preserve">  6、其他收入</t>
  </si>
  <si>
    <t>加：财力性转移支付补助收入</t>
  </si>
  <si>
    <t>加：专项转移支付补助收入</t>
  </si>
  <si>
    <t>加：上级专项补助收入</t>
  </si>
  <si>
    <t>加：动用预算稳定调节基金</t>
  </si>
  <si>
    <t>加：调入资金（从基金、国资预算调入）</t>
  </si>
  <si>
    <t>加：上年结转收入</t>
  </si>
  <si>
    <t xml:space="preserve"> 一般公共预算收入总计</t>
  </si>
  <si>
    <t>减：上解支出</t>
  </si>
  <si>
    <t>减：一般公共预算支出</t>
  </si>
  <si>
    <t xml:space="preserve">  1、地方可用财力安排支出</t>
  </si>
  <si>
    <t xml:space="preserve">    （1）基本支出</t>
  </si>
  <si>
    <t xml:space="preserve">    （2）区级专项支出</t>
  </si>
  <si>
    <t xml:space="preserve">    （3）非税收入拨款和资产处置列支</t>
  </si>
  <si>
    <t xml:space="preserve">  2、专项转移支付补助列支</t>
  </si>
  <si>
    <t xml:space="preserve">  3、上级专项补助列支</t>
  </si>
  <si>
    <t xml:space="preserve">  4、结转下年支出</t>
  </si>
  <si>
    <t>一般公共预算收支平衡</t>
  </si>
  <si>
    <t>附表2:</t>
  </si>
  <si>
    <t>2024年鼎城区政府性基金预算收支总表</t>
  </si>
  <si>
    <t xml:space="preserve"> 备     注</t>
  </si>
  <si>
    <t>政府性基金预算收入</t>
  </si>
  <si>
    <t xml:space="preserve">  1、国土出让收入</t>
  </si>
  <si>
    <t xml:space="preserve">  2、专项债券对应项目专项收入</t>
  </si>
  <si>
    <t xml:space="preserve">  3、其他政府性基金非税收入</t>
  </si>
  <si>
    <t>政府性基金预算收入总计</t>
  </si>
  <si>
    <t>减：基金上解支出</t>
  </si>
  <si>
    <t>减：基金支出</t>
  </si>
  <si>
    <t xml:space="preserve">  1、基金区级专项支出</t>
  </si>
  <si>
    <t xml:space="preserve">  2、基金非税收入拨款</t>
  </si>
  <si>
    <t xml:space="preserve">  3、基金列支土地成本</t>
  </si>
  <si>
    <t>减：调出资金（调出到一般预算）</t>
  </si>
  <si>
    <t>减：结转下年支出</t>
  </si>
  <si>
    <t>政府性基金预算收支平衡</t>
  </si>
  <si>
    <t>附表3:</t>
  </si>
  <si>
    <t>2024年鼎城区国有资本经营预算收支总表</t>
  </si>
  <si>
    <t>收       入</t>
  </si>
  <si>
    <t>支         出</t>
  </si>
  <si>
    <t>项    目</t>
  </si>
  <si>
    <t>一、利润收入</t>
  </si>
  <si>
    <t>一、社会保障和就业支出</t>
  </si>
  <si>
    <t xml:space="preserve">    投资服务企业利润收入  </t>
  </si>
  <si>
    <t>二、国有资本经营预算支出</t>
  </si>
  <si>
    <t xml:space="preserve">    其他国有资本经营预算企业利润收入</t>
  </si>
  <si>
    <t xml:space="preserve">    解决历史遗留问题及改革成本支出</t>
  </si>
  <si>
    <t xml:space="preserve">      其中：江南新城公司</t>
  </si>
  <si>
    <t xml:space="preserve">    国有企业资本金注入</t>
  </si>
  <si>
    <t xml:space="preserve">            阳明湖公司</t>
  </si>
  <si>
    <t xml:space="preserve">    国有企业政策性补贴</t>
  </si>
  <si>
    <t xml:space="preserve">            鼎力公司</t>
  </si>
  <si>
    <t xml:space="preserve">    其他国有资本经营预算支出</t>
  </si>
  <si>
    <t xml:space="preserve">            农发公司</t>
  </si>
  <si>
    <t xml:space="preserve">            自来水公司</t>
  </si>
  <si>
    <t>二、股利、股息收入</t>
  </si>
  <si>
    <t>三、转移性支出</t>
  </si>
  <si>
    <t xml:space="preserve">    国有控股公司股利、股息收入</t>
  </si>
  <si>
    <t xml:space="preserve">    国有资本经营预算转移支出</t>
  </si>
  <si>
    <t xml:space="preserve">      其中：兴隆公司</t>
  </si>
  <si>
    <t xml:space="preserve">    调出资金（调出到一般公共预算）</t>
  </si>
  <si>
    <t xml:space="preserve">    国有参股公司股利、股息收入</t>
  </si>
  <si>
    <t xml:space="preserve">    其他国有资本经营预算企业股利、股息收入</t>
  </si>
  <si>
    <t>三、产权转让收入</t>
  </si>
  <si>
    <t xml:space="preserve">     ……</t>
  </si>
  <si>
    <t>四、清算收入</t>
  </si>
  <si>
    <t>五、其他国有资本经营预算收入</t>
  </si>
  <si>
    <t>本年收入合计</t>
  </si>
  <si>
    <t>本年支出合计</t>
  </si>
  <si>
    <t>上年结转</t>
  </si>
  <si>
    <t>结转下年</t>
  </si>
  <si>
    <t>收入总计</t>
  </si>
  <si>
    <t>支出总计</t>
  </si>
  <si>
    <t>附表4：</t>
  </si>
  <si>
    <t>2024年鼎城区社会保险基金预算收支总表</t>
  </si>
  <si>
    <t>编制：区财政局社保股</t>
  </si>
  <si>
    <t>合计</t>
  </si>
  <si>
    <t>城乡居民基本养老保险基金</t>
  </si>
  <si>
    <t>机关事业单位基本养老保险基金</t>
  </si>
  <si>
    <t>企业职工基本养老保险基金</t>
  </si>
  <si>
    <t>职工基本医疗
保险基金</t>
  </si>
  <si>
    <t>城乡居民基本医疗保险基金</t>
  </si>
  <si>
    <t>工伤保险
基金</t>
  </si>
  <si>
    <t>失业保险基金</t>
  </si>
  <si>
    <t>一、收入</t>
  </si>
  <si>
    <t>其中：1、保险费收入</t>
  </si>
  <si>
    <t xml:space="preserve">      2、财政补贴收入</t>
  </si>
  <si>
    <t xml:space="preserve">      3、利息收入</t>
  </si>
  <si>
    <t xml:space="preserve">      4、委托投资收益</t>
  </si>
  <si>
    <t>　　　5、转移收入</t>
  </si>
  <si>
    <t>　　　6、其他收入</t>
  </si>
  <si>
    <t>二、支出</t>
  </si>
  <si>
    <t>其中：1、社会保险待遇支出</t>
  </si>
  <si>
    <t>　　　2、转移支出</t>
  </si>
  <si>
    <t>　    3、其他支出</t>
  </si>
  <si>
    <t>三、本年收支结余</t>
  </si>
  <si>
    <t>四、上年结余</t>
  </si>
  <si>
    <t>五、年末滚存结余</t>
  </si>
  <si>
    <t>注：企业职工基本养老保险基金已进行全国统筹，失业保险基金已进行省级统筹，职工基本医疗保险基金、城乡居民基本医疗保险基金、工伤保险基金已进行市级统筹。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</si>
</sst>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b/>
      <sz val="10"/>
      <name val="Arial"/>
      <charset val="134"/>
    </font>
    <font>
      <sz val="11"/>
      <color indexed="20"/>
      <name val="宋体"/>
      <charset val="134"/>
    </font>
    <font>
      <sz val="10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top"/>
    </xf>
    <xf numFmtId="0" fontId="27" fillId="0" borderId="0" applyNumberFormat="0" applyFill="0" applyBorder="0" applyAlignment="0" applyProtection="0"/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34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9" fillId="0" borderId="0"/>
  </cellStyleXfs>
  <cellXfs count="41">
    <xf numFmtId="0" fontId="0" fillId="0" borderId="0" xfId="0"/>
    <xf numFmtId="0" fontId="0" fillId="0" borderId="0" xfId="79" applyFill="1">
      <alignment vertical="center"/>
    </xf>
    <xf numFmtId="0" fontId="0" fillId="0" borderId="0" xfId="79">
      <alignment vertical="center"/>
    </xf>
    <xf numFmtId="0" fontId="0" fillId="0" borderId="0" xfId="79" applyAlignment="1">
      <alignment vertical="center" wrapText="1"/>
    </xf>
    <xf numFmtId="0" fontId="1" fillId="0" borderId="0" xfId="79" applyFont="1">
      <alignment vertical="center"/>
    </xf>
    <xf numFmtId="0" fontId="1" fillId="0" borderId="0" xfId="79" applyFont="1" applyAlignment="1">
      <alignment vertical="center" wrapText="1"/>
    </xf>
    <xf numFmtId="0" fontId="2" fillId="0" borderId="0" xfId="79" applyFont="1" applyAlignment="1">
      <alignment horizontal="center" vertical="center"/>
    </xf>
    <xf numFmtId="0" fontId="1" fillId="0" borderId="1" xfId="79" applyFont="1" applyBorder="1" applyAlignment="1">
      <alignment horizontal="right" vertical="center" wrapText="1"/>
    </xf>
    <xf numFmtId="0" fontId="1" fillId="0" borderId="2" xfId="79" applyFont="1" applyBorder="1" applyAlignment="1">
      <alignment horizontal="center" vertical="center"/>
    </xf>
    <xf numFmtId="0" fontId="1" fillId="0" borderId="2" xfId="79" applyFont="1" applyBorder="1" applyAlignment="1">
      <alignment horizontal="center" vertical="center" wrapText="1"/>
    </xf>
    <xf numFmtId="0" fontId="1" fillId="0" borderId="2" xfId="79" applyFont="1" applyBorder="1">
      <alignment vertical="center"/>
    </xf>
    <xf numFmtId="0" fontId="1" fillId="0" borderId="2" xfId="79" applyFont="1" applyBorder="1" applyAlignment="1">
      <alignment vertical="center" wrapText="1"/>
    </xf>
    <xf numFmtId="0" fontId="1" fillId="0" borderId="3" xfId="79" applyFont="1" applyFill="1" applyBorder="1" applyAlignment="1">
      <alignment horizontal="left" vertical="center" wrapText="1"/>
    </xf>
    <xf numFmtId="0" fontId="0" fillId="0" borderId="0" xfId="78" applyAlignment="1">
      <alignment vertical="center" wrapText="1"/>
    </xf>
    <xf numFmtId="0" fontId="0" fillId="0" borderId="0" xfId="78" applyAlignment="1">
      <alignment horizontal="center" vertical="center" wrapText="1"/>
    </xf>
    <xf numFmtId="0" fontId="1" fillId="0" borderId="0" xfId="78" applyFont="1" applyAlignment="1">
      <alignment vertical="center" wrapText="1"/>
    </xf>
    <xf numFmtId="0" fontId="2" fillId="0" borderId="0" xfId="78" applyFont="1" applyAlignment="1">
      <alignment horizontal="center" vertical="center"/>
    </xf>
    <xf numFmtId="0" fontId="1" fillId="0" borderId="0" xfId="78" applyFont="1" applyAlignment="1">
      <alignment horizontal="center" vertical="center" wrapText="1"/>
    </xf>
    <xf numFmtId="0" fontId="1" fillId="0" borderId="0" xfId="78" applyFont="1" applyAlignment="1">
      <alignment horizontal="right" vertical="center" wrapText="1"/>
    </xf>
    <xf numFmtId="0" fontId="1" fillId="0" borderId="2" xfId="78" applyFont="1" applyBorder="1" applyAlignment="1">
      <alignment horizontal="center" vertical="center" wrapText="1"/>
    </xf>
    <xf numFmtId="0" fontId="1" fillId="0" borderId="2" xfId="78" applyFont="1" applyBorder="1" applyAlignment="1">
      <alignment horizontal="left" vertical="center" wrapText="1"/>
    </xf>
    <xf numFmtId="0" fontId="0" fillId="0" borderId="0" xfId="78" applyAlignment="1">
      <alignment horizontal="left" vertical="center" wrapText="1"/>
    </xf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77" applyFont="1" applyBorder="1" applyAlignment="1">
      <alignment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horizontal="center"/>
    </xf>
    <xf numFmtId="0" fontId="1" fillId="0" borderId="2" xfId="80" applyFont="1" applyFill="1" applyBorder="1" applyAlignment="1">
      <alignment vertical="center" wrapText="1"/>
    </xf>
    <xf numFmtId="0" fontId="1" fillId="0" borderId="0" xfId="0" applyFont="1" applyFill="1" applyAlignment="1">
      <alignment horizont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好_3.国有资本经营预算收支总表" xfId="50"/>
    <cellStyle name="40% - 着色 3" xfId="51"/>
    <cellStyle name="着色 1" xfId="52"/>
    <cellStyle name="20% - 着色 5" xfId="53"/>
    <cellStyle name="40% - 着色 4" xfId="54"/>
    <cellStyle name="40% - 着色 5" xfId="55"/>
    <cellStyle name="着色 5" xfId="56"/>
    <cellStyle name="60% - 着色 1" xfId="57"/>
    <cellStyle name="60% - 着色 3" xfId="58"/>
    <cellStyle name="20% - 着色 1" xfId="59"/>
    <cellStyle name="20% - 着色 2" xfId="60"/>
    <cellStyle name="20% - 着色 3" xfId="61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4" xfId="68"/>
    <cellStyle name="60% - 着色 5" xfId="69"/>
    <cellStyle name="60% - 着色 6" xfId="70"/>
    <cellStyle name="常规 2" xfId="71"/>
    <cellStyle name="ColLevel_1" xfId="72"/>
    <cellStyle name="RowLevel_1" xfId="73"/>
    <cellStyle name="差_3.国有资本经营预算收支总表" xfId="74"/>
    <cellStyle name="差_4.2022年鼎城区社会保险基金预算收支总表（人大）" xfId="75"/>
    <cellStyle name="常规 3" xfId="76"/>
    <cellStyle name="常规_（2）2015年区级财政收支预安排表" xfId="77"/>
    <cellStyle name="常规_3.国有资本经营预算收支总表" xfId="78"/>
    <cellStyle name="常规_4.2022年鼎城区社会保险基金预算收支总表（人大）" xfId="79"/>
    <cellStyle name="常规_Sheet1" xfId="80"/>
    <cellStyle name="好_4.2022年鼎城区社会保险基金预算收支总表（人大）" xfId="81"/>
    <cellStyle name="着色 3" xfId="82"/>
    <cellStyle name="着色 4" xfId="83"/>
    <cellStyle name="着色 6" xfId="84"/>
    <cellStyle name="常规_（9）2019年国有资本经营预算、社保基金预算收支表、" xfId="8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C42"/>
  <sheetViews>
    <sheetView workbookViewId="0">
      <pane xSplit="1" ySplit="5" topLeftCell="B25" activePane="bottomRight" state="frozen"/>
      <selection/>
      <selection pane="topRight"/>
      <selection pane="bottomLeft"/>
      <selection pane="bottomRight" activeCell="A12" sqref="$A12:$XFD34"/>
    </sheetView>
  </sheetViews>
  <sheetFormatPr defaultColWidth="9" defaultRowHeight="13.5" outlineLevelCol="2"/>
  <cols>
    <col min="1" max="1" width="35.625" style="23" customWidth="1"/>
    <col min="2" max="2" width="20.125" style="38" customWidth="1"/>
    <col min="3" max="3" width="25.625" style="23" customWidth="1"/>
    <col min="4" max="16384" width="9" style="23"/>
  </cols>
  <sheetData>
    <row r="1" ht="16" customHeight="1" spans="1:1">
      <c r="A1" s="23" t="s">
        <v>0</v>
      </c>
    </row>
    <row r="2" ht="39" customHeight="1" spans="1:3">
      <c r="A2" s="16" t="s">
        <v>1</v>
      </c>
      <c r="B2" s="16"/>
      <c r="C2" s="16"/>
    </row>
    <row r="3" ht="9" customHeight="1"/>
    <row r="4" ht="27" customHeight="1" spans="1:3">
      <c r="A4" s="24" t="s">
        <v>2</v>
      </c>
      <c r="B4" s="25"/>
      <c r="C4" s="26" t="s">
        <v>3</v>
      </c>
    </row>
    <row r="5" ht="36" customHeight="1" spans="1:3">
      <c r="A5" s="27" t="s">
        <v>4</v>
      </c>
      <c r="B5" s="28" t="s">
        <v>5</v>
      </c>
      <c r="C5" s="29" t="s">
        <v>6</v>
      </c>
    </row>
    <row r="6" s="22" customFormat="1" ht="36" customHeight="1" spans="1:3">
      <c r="A6" s="30" t="s">
        <v>7</v>
      </c>
      <c r="B6" s="31">
        <f>SUM(B7,B9)</f>
        <v>231087</v>
      </c>
      <c r="C6" s="32"/>
    </row>
    <row r="7" s="22" customFormat="1" ht="36" customHeight="1" spans="1:3">
      <c r="A7" s="30" t="s">
        <v>8</v>
      </c>
      <c r="B7" s="31">
        <v>105636</v>
      </c>
      <c r="C7" s="33"/>
    </row>
    <row r="8" s="22" customFormat="1" ht="36" customHeight="1" spans="1:3">
      <c r="A8" s="30" t="s">
        <v>9</v>
      </c>
      <c r="B8" s="31">
        <v>105636</v>
      </c>
      <c r="C8" s="39"/>
    </row>
    <row r="9" s="22" customFormat="1" ht="36" customHeight="1" spans="1:3">
      <c r="A9" s="30" t="s">
        <v>10</v>
      </c>
      <c r="B9" s="31">
        <f>SUM(B10,B13:B17)</f>
        <v>125451</v>
      </c>
      <c r="C9" s="39"/>
    </row>
    <row r="10" s="22" customFormat="1" ht="36" customHeight="1" spans="1:3">
      <c r="A10" s="30" t="s">
        <v>11</v>
      </c>
      <c r="B10" s="31">
        <f>SUM(B11:B12)</f>
        <v>5032</v>
      </c>
      <c r="C10" s="33"/>
    </row>
    <row r="11" s="22" customFormat="1" ht="48" customHeight="1" spans="1:3">
      <c r="A11" s="32" t="s">
        <v>12</v>
      </c>
      <c r="B11" s="31">
        <v>3082</v>
      </c>
      <c r="C11" s="33"/>
    </row>
    <row r="12" s="22" customFormat="1" ht="36" customHeight="1" spans="1:3">
      <c r="A12" s="30" t="s">
        <v>13</v>
      </c>
      <c r="B12" s="31">
        <v>1950</v>
      </c>
      <c r="C12" s="33"/>
    </row>
    <row r="13" s="22" customFormat="1" ht="36" customHeight="1" spans="1:3">
      <c r="A13" s="30" t="s">
        <v>14</v>
      </c>
      <c r="B13" s="31">
        <v>5985</v>
      </c>
      <c r="C13" s="33"/>
    </row>
    <row r="14" s="22" customFormat="1" ht="36" customHeight="1" spans="1:3">
      <c r="A14" s="30" t="s">
        <v>15</v>
      </c>
      <c r="B14" s="31">
        <v>10440</v>
      </c>
      <c r="C14" s="33"/>
    </row>
    <row r="15" s="37" customFormat="1" ht="36" customHeight="1" spans="1:3">
      <c r="A15" s="30" t="s">
        <v>16</v>
      </c>
      <c r="B15" s="31"/>
      <c r="C15" s="33"/>
    </row>
    <row r="16" s="22" customFormat="1" ht="36" customHeight="1" spans="1:3">
      <c r="A16" s="34" t="s">
        <v>17</v>
      </c>
      <c r="B16" s="31">
        <v>85754</v>
      </c>
      <c r="C16" s="32"/>
    </row>
    <row r="17" s="22" customFormat="1" ht="36" customHeight="1" spans="1:3">
      <c r="A17" s="30" t="s">
        <v>18</v>
      </c>
      <c r="B17" s="31">
        <v>18240</v>
      </c>
      <c r="C17" s="32"/>
    </row>
    <row r="18" s="22" customFormat="1" ht="36" customHeight="1" spans="1:3">
      <c r="A18" s="34" t="s">
        <v>19</v>
      </c>
      <c r="B18" s="31">
        <v>131610</v>
      </c>
      <c r="C18" s="32"/>
    </row>
    <row r="19" s="22" customFormat="1" ht="36" customHeight="1" spans="1:3">
      <c r="A19" s="34" t="s">
        <v>20</v>
      </c>
      <c r="B19" s="31">
        <v>165000</v>
      </c>
      <c r="C19" s="32"/>
    </row>
    <row r="20" s="22" customFormat="1" ht="36" customHeight="1" spans="1:3">
      <c r="A20" s="34" t="s">
        <v>21</v>
      </c>
      <c r="B20" s="31">
        <v>85000</v>
      </c>
      <c r="C20" s="32"/>
    </row>
    <row r="21" s="22" customFormat="1" ht="36" customHeight="1" spans="1:3">
      <c r="A21" s="34" t="s">
        <v>22</v>
      </c>
      <c r="B21" s="31"/>
      <c r="C21" s="34"/>
    </row>
    <row r="22" s="22" customFormat="1" ht="36" customHeight="1" spans="1:3">
      <c r="A22" s="34" t="s">
        <v>23</v>
      </c>
      <c r="B22" s="31">
        <v>21266</v>
      </c>
      <c r="C22" s="34"/>
    </row>
    <row r="23" s="22" customFormat="1" ht="36" customHeight="1" spans="1:3">
      <c r="A23" s="34" t="s">
        <v>24</v>
      </c>
      <c r="B23" s="31">
        <v>148492</v>
      </c>
      <c r="C23" s="34"/>
    </row>
    <row r="24" s="22" customFormat="1" ht="36" customHeight="1" spans="1:3">
      <c r="A24" s="27" t="s">
        <v>25</v>
      </c>
      <c r="B24" s="31">
        <f>SUM(B7,B9,B18:B23)</f>
        <v>782455</v>
      </c>
      <c r="C24" s="33"/>
    </row>
    <row r="25" s="22" customFormat="1" ht="36" customHeight="1" spans="1:3">
      <c r="A25" s="30" t="s">
        <v>26</v>
      </c>
      <c r="B25" s="31">
        <v>21781</v>
      </c>
      <c r="C25" s="32"/>
    </row>
    <row r="26" s="22" customFormat="1" ht="36" customHeight="1" spans="1:3">
      <c r="A26" s="33" t="s">
        <v>27</v>
      </c>
      <c r="B26" s="31">
        <f>SUM(B27,B31,B32,B33)</f>
        <v>760674</v>
      </c>
      <c r="C26" s="32"/>
    </row>
    <row r="27" s="22" customFormat="1" ht="36" customHeight="1" spans="1:3">
      <c r="A27" s="32" t="s">
        <v>28</v>
      </c>
      <c r="B27" s="31">
        <f>SUM(B28:B30)</f>
        <v>362182</v>
      </c>
      <c r="C27" s="34"/>
    </row>
    <row r="28" s="22" customFormat="1" ht="36" customHeight="1" spans="1:3">
      <c r="A28" s="33" t="s">
        <v>29</v>
      </c>
      <c r="B28" s="31">
        <v>243251</v>
      </c>
      <c r="C28" s="32"/>
    </row>
    <row r="29" s="22" customFormat="1" ht="36" customHeight="1" spans="1:3">
      <c r="A29" s="32" t="s">
        <v>30</v>
      </c>
      <c r="B29" s="31">
        <v>90080</v>
      </c>
      <c r="C29" s="32"/>
    </row>
    <row r="30" s="22" customFormat="1" ht="36" customHeight="1" spans="1:3">
      <c r="A30" s="32" t="s">
        <v>31</v>
      </c>
      <c r="B30" s="31">
        <v>28851</v>
      </c>
      <c r="C30" s="32"/>
    </row>
    <row r="31" s="22" customFormat="1" ht="36" customHeight="1" spans="1:3">
      <c r="A31" s="33" t="s">
        <v>32</v>
      </c>
      <c r="B31" s="31">
        <v>165000</v>
      </c>
      <c r="C31" s="32"/>
    </row>
    <row r="32" s="22" customFormat="1" ht="36" customHeight="1" spans="1:3">
      <c r="A32" s="33" t="s">
        <v>33</v>
      </c>
      <c r="B32" s="31">
        <v>85000</v>
      </c>
      <c r="C32" s="32"/>
    </row>
    <row r="33" s="22" customFormat="1" ht="36" customHeight="1" spans="1:3">
      <c r="A33" s="33" t="s">
        <v>34</v>
      </c>
      <c r="B33" s="31">
        <v>148492</v>
      </c>
      <c r="C33" s="32"/>
    </row>
    <row r="34" s="22" customFormat="1" ht="36" customHeight="1" spans="1:3">
      <c r="A34" s="27" t="s">
        <v>35</v>
      </c>
      <c r="B34" s="31">
        <f>B24-B25-B26</f>
        <v>0</v>
      </c>
      <c r="C34" s="32"/>
    </row>
    <row r="35" s="22" customFormat="1" spans="2:2">
      <c r="B35" s="40"/>
    </row>
    <row r="36" s="22" customFormat="1" spans="2:2">
      <c r="B36" s="40"/>
    </row>
    <row r="37" s="22" customFormat="1" spans="2:2">
      <c r="B37" s="40"/>
    </row>
    <row r="38" s="22" customFormat="1" spans="2:2">
      <c r="B38" s="40"/>
    </row>
    <row r="39" s="22" customFormat="1" spans="2:2">
      <c r="B39" s="40"/>
    </row>
    <row r="40" s="22" customFormat="1" spans="2:2">
      <c r="B40" s="40"/>
    </row>
    <row r="41" s="22" customFormat="1" spans="2:2">
      <c r="B41" s="40"/>
    </row>
    <row r="42" s="22" customFormat="1" spans="2:2">
      <c r="B42" s="40"/>
    </row>
  </sheetData>
  <mergeCells count="1">
    <mergeCell ref="A2:C2"/>
  </mergeCells>
  <printOptions horizontalCentered="1"/>
  <pageMargins left="0.708333333333333" right="0.708333333333333" top="0.786805555555556" bottom="0.708333333333333" header="0.511805555555556" footer="0.511805555555556"/>
  <pageSetup paperSize="9" fitToHeight="0" orientation="portrait" horizontalDpi="600"/>
  <headerFooter alignWithMargins="0">
    <evenFooter>&amp;L—16—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C26"/>
  <sheetViews>
    <sheetView workbookViewId="0">
      <pane xSplit="1" ySplit="4" topLeftCell="B6" activePane="bottomRight" state="frozen"/>
      <selection/>
      <selection pane="topRight"/>
      <selection pane="bottomLeft"/>
      <selection pane="bottomRight" activeCell="A2" sqref="A2:C2"/>
    </sheetView>
  </sheetViews>
  <sheetFormatPr defaultColWidth="9" defaultRowHeight="13.5" outlineLevelCol="2"/>
  <cols>
    <col min="1" max="1" width="35.625" style="23" customWidth="1"/>
    <col min="2" max="2" width="15.375" style="23" customWidth="1"/>
    <col min="3" max="3" width="29.25" style="23" customWidth="1"/>
    <col min="4" max="16384" width="9" style="23"/>
  </cols>
  <sheetData>
    <row r="1" ht="20" customHeight="1" spans="1:1">
      <c r="A1" s="23" t="s">
        <v>36</v>
      </c>
    </row>
    <row r="2" ht="48" customHeight="1" spans="1:3">
      <c r="A2" s="16" t="s">
        <v>37</v>
      </c>
      <c r="B2" s="16"/>
      <c r="C2" s="16"/>
    </row>
    <row r="3" ht="26" customHeight="1" spans="1:3">
      <c r="A3" s="24" t="s">
        <v>2</v>
      </c>
      <c r="B3" s="25"/>
      <c r="C3" s="26" t="s">
        <v>3</v>
      </c>
    </row>
    <row r="4" ht="32.25" customHeight="1" spans="1:3">
      <c r="A4" s="27" t="s">
        <v>4</v>
      </c>
      <c r="B4" s="28" t="s">
        <v>5</v>
      </c>
      <c r="C4" s="29" t="s">
        <v>38</v>
      </c>
    </row>
    <row r="5" s="22" customFormat="1" ht="31" customHeight="1" spans="1:3">
      <c r="A5" s="30" t="s">
        <v>39</v>
      </c>
      <c r="B5" s="31">
        <f>SUM(B6:B8)</f>
        <v>103500</v>
      </c>
      <c r="C5" s="32"/>
    </row>
    <row r="6" s="22" customFormat="1" ht="31" customHeight="1" spans="1:3">
      <c r="A6" s="33" t="s">
        <v>40</v>
      </c>
      <c r="B6" s="31">
        <v>90000</v>
      </c>
      <c r="C6" s="32"/>
    </row>
    <row r="7" s="22" customFormat="1" ht="31" customHeight="1" spans="1:3">
      <c r="A7" s="33" t="s">
        <v>41</v>
      </c>
      <c r="B7" s="31">
        <v>10000</v>
      </c>
      <c r="C7" s="34"/>
    </row>
    <row r="8" s="22" customFormat="1" ht="31" customHeight="1" spans="1:3">
      <c r="A8" s="33" t="s">
        <v>42</v>
      </c>
      <c r="B8" s="31">
        <v>3500</v>
      </c>
      <c r="C8" s="34"/>
    </row>
    <row r="9" s="22" customFormat="1" ht="31" customHeight="1" spans="1:3">
      <c r="A9" s="33" t="s">
        <v>24</v>
      </c>
      <c r="B9" s="31">
        <v>9792</v>
      </c>
      <c r="C9" s="35"/>
    </row>
    <row r="10" s="22" customFormat="1" ht="31" customHeight="1" spans="1:3">
      <c r="A10" s="27" t="s">
        <v>43</v>
      </c>
      <c r="B10" s="31">
        <f>SUM(B5,B9)</f>
        <v>113292</v>
      </c>
      <c r="C10" s="35"/>
    </row>
    <row r="11" s="22" customFormat="1" ht="31" customHeight="1" spans="1:3">
      <c r="A11" s="33" t="s">
        <v>44</v>
      </c>
      <c r="B11" s="31">
        <v>175</v>
      </c>
      <c r="C11" s="35"/>
    </row>
    <row r="12" s="22" customFormat="1" ht="31" customHeight="1" spans="1:3">
      <c r="A12" s="33" t="s">
        <v>45</v>
      </c>
      <c r="B12" s="31">
        <f>SUM(B13:B15)</f>
        <v>83069</v>
      </c>
      <c r="C12" s="35"/>
    </row>
    <row r="13" s="22" customFormat="1" ht="31" customHeight="1" spans="1:3">
      <c r="A13" s="33" t="s">
        <v>46</v>
      </c>
      <c r="B13" s="31">
        <v>35569</v>
      </c>
      <c r="C13" s="32"/>
    </row>
    <row r="14" s="22" customFormat="1" ht="31" customHeight="1" spans="1:3">
      <c r="A14" s="33" t="s">
        <v>47</v>
      </c>
      <c r="B14" s="31">
        <v>2500</v>
      </c>
      <c r="C14" s="35"/>
    </row>
    <row r="15" s="22" customFormat="1" ht="31" customHeight="1" spans="1:3">
      <c r="A15" s="33" t="s">
        <v>48</v>
      </c>
      <c r="B15" s="31">
        <v>45000</v>
      </c>
      <c r="C15" s="35"/>
    </row>
    <row r="16" s="22" customFormat="1" ht="31" customHeight="1" spans="1:3">
      <c r="A16" s="33" t="s">
        <v>49</v>
      </c>
      <c r="B16" s="31">
        <v>20256</v>
      </c>
      <c r="C16" s="35"/>
    </row>
    <row r="17" s="22" customFormat="1" ht="31" customHeight="1" spans="1:3">
      <c r="A17" s="33" t="s">
        <v>50</v>
      </c>
      <c r="B17" s="31">
        <v>9792</v>
      </c>
      <c r="C17" s="35"/>
    </row>
    <row r="18" s="22" customFormat="1" ht="31" customHeight="1" spans="1:3">
      <c r="A18" s="27" t="s">
        <v>51</v>
      </c>
      <c r="B18" s="31">
        <f>B10-B11-B12-B16-B17</f>
        <v>0</v>
      </c>
      <c r="C18" s="36"/>
    </row>
    <row r="19" s="22" customFormat="1"/>
    <row r="20" s="22" customFormat="1"/>
    <row r="21" s="22" customFormat="1"/>
    <row r="22" s="22" customFormat="1"/>
    <row r="23" s="22" customFormat="1"/>
    <row r="24" s="22" customFormat="1"/>
    <row r="25" s="22" customFormat="1"/>
    <row r="26" s="22" customFormat="1"/>
  </sheetData>
  <mergeCells count="1">
    <mergeCell ref="A2:C2"/>
  </mergeCells>
  <printOptions horizontalCentered="1"/>
  <pageMargins left="0.708333333333333" right="0.708333333333333" top="0.786805555555556" bottom="0.786805555555556" header="0.511805555555556" footer="0.511805555555556"/>
  <pageSetup paperSize="9" fitToHeight="0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28"/>
  <sheetViews>
    <sheetView workbookViewId="0">
      <selection activeCell="A2" sqref="A2:D2"/>
    </sheetView>
  </sheetViews>
  <sheetFormatPr defaultColWidth="9" defaultRowHeight="14.25" outlineLevelCol="3"/>
  <cols>
    <col min="1" max="1" width="29.5" style="13" customWidth="1"/>
    <col min="2" max="2" width="12.375" style="14" customWidth="1"/>
    <col min="3" max="3" width="28" style="13" customWidth="1"/>
    <col min="4" max="4" width="12.375" style="13" customWidth="1"/>
    <col min="5" max="16384" width="9" style="13"/>
  </cols>
  <sheetData>
    <row r="1" ht="21" customHeight="1" spans="1:1">
      <c r="A1" s="15" t="s">
        <v>52</v>
      </c>
    </row>
    <row r="2" ht="48" customHeight="1" spans="1:4">
      <c r="A2" s="16" t="s">
        <v>53</v>
      </c>
      <c r="B2" s="16"/>
      <c r="C2" s="16"/>
      <c r="D2" s="16"/>
    </row>
    <row r="3" ht="24" customHeight="1" spans="1:4">
      <c r="A3" s="15" t="s">
        <v>2</v>
      </c>
      <c r="B3" s="17"/>
      <c r="C3" s="15"/>
      <c r="D3" s="18" t="s">
        <v>3</v>
      </c>
    </row>
    <row r="4" ht="23" customHeight="1" spans="1:4">
      <c r="A4" s="19" t="s">
        <v>54</v>
      </c>
      <c r="B4" s="19"/>
      <c r="C4" s="19" t="s">
        <v>55</v>
      </c>
      <c r="D4" s="19"/>
    </row>
    <row r="5" ht="32" customHeight="1" spans="1:4">
      <c r="A5" s="19" t="s">
        <v>56</v>
      </c>
      <c r="B5" s="19" t="s">
        <v>5</v>
      </c>
      <c r="C5" s="19" t="s">
        <v>56</v>
      </c>
      <c r="D5" s="19" t="s">
        <v>5</v>
      </c>
    </row>
    <row r="6" ht="23" customHeight="1" spans="1:4">
      <c r="A6" s="20" t="s">
        <v>57</v>
      </c>
      <c r="B6" s="19">
        <f>SUM(B7:B8)</f>
        <v>710</v>
      </c>
      <c r="C6" s="20" t="s">
        <v>58</v>
      </c>
      <c r="D6" s="19"/>
    </row>
    <row r="7" ht="23" customHeight="1" spans="1:4">
      <c r="A7" s="20" t="s">
        <v>59</v>
      </c>
      <c r="B7" s="19"/>
      <c r="C7" s="20" t="s">
        <v>60</v>
      </c>
      <c r="D7" s="19"/>
    </row>
    <row r="8" ht="39" customHeight="1" spans="1:4">
      <c r="A8" s="20" t="s">
        <v>61</v>
      </c>
      <c r="B8" s="19">
        <f>SUM(B9:B13)</f>
        <v>710</v>
      </c>
      <c r="C8" s="20" t="s">
        <v>62</v>
      </c>
      <c r="D8" s="19"/>
    </row>
    <row r="9" ht="23" customHeight="1" spans="1:4">
      <c r="A9" s="20" t="s">
        <v>63</v>
      </c>
      <c r="B9" s="19">
        <v>180</v>
      </c>
      <c r="C9" s="20" t="s">
        <v>64</v>
      </c>
      <c r="D9" s="19"/>
    </row>
    <row r="10" ht="23" customHeight="1" spans="1:4">
      <c r="A10" s="20" t="s">
        <v>65</v>
      </c>
      <c r="B10" s="19">
        <v>170</v>
      </c>
      <c r="C10" s="20" t="s">
        <v>66</v>
      </c>
      <c r="D10" s="19"/>
    </row>
    <row r="11" ht="23" customHeight="1" spans="1:4">
      <c r="A11" s="20" t="s">
        <v>67</v>
      </c>
      <c r="B11" s="19">
        <v>180</v>
      </c>
      <c r="C11" s="20" t="s">
        <v>68</v>
      </c>
      <c r="D11" s="19"/>
    </row>
    <row r="12" ht="23" customHeight="1" spans="1:4">
      <c r="A12" s="20" t="s">
        <v>69</v>
      </c>
      <c r="B12" s="19">
        <v>170</v>
      </c>
      <c r="C12" s="20"/>
      <c r="D12" s="19"/>
    </row>
    <row r="13" ht="23" customHeight="1" spans="1:4">
      <c r="A13" s="20" t="s">
        <v>70</v>
      </c>
      <c r="B13" s="19">
        <v>10</v>
      </c>
      <c r="C13" s="20"/>
      <c r="D13" s="19"/>
    </row>
    <row r="14" ht="23" customHeight="1" spans="1:4">
      <c r="A14" s="20" t="s">
        <v>71</v>
      </c>
      <c r="B14" s="19">
        <f>SUM(B15,B17:B18)</f>
        <v>300</v>
      </c>
      <c r="C14" s="20" t="s">
        <v>72</v>
      </c>
      <c r="D14" s="19">
        <f>SUM(D15:D16)</f>
        <v>1010</v>
      </c>
    </row>
    <row r="15" ht="23" customHeight="1" spans="1:4">
      <c r="A15" s="20" t="s">
        <v>73</v>
      </c>
      <c r="B15" s="19">
        <f>SUM(B16)</f>
        <v>300</v>
      </c>
      <c r="C15" s="20" t="s">
        <v>74</v>
      </c>
      <c r="D15" s="19"/>
    </row>
    <row r="16" ht="36" customHeight="1" spans="1:4">
      <c r="A16" s="20" t="s">
        <v>75</v>
      </c>
      <c r="B16" s="19">
        <v>300</v>
      </c>
      <c r="C16" s="20" t="s">
        <v>76</v>
      </c>
      <c r="D16" s="19">
        <v>1010</v>
      </c>
    </row>
    <row r="17" ht="24" customHeight="1" spans="1:4">
      <c r="A17" s="20" t="s">
        <v>77</v>
      </c>
      <c r="B17" s="19"/>
      <c r="C17" s="20"/>
      <c r="D17" s="19"/>
    </row>
    <row r="18" ht="38" customHeight="1" spans="1:4">
      <c r="A18" s="20" t="s">
        <v>78</v>
      </c>
      <c r="B18" s="19"/>
      <c r="C18" s="20"/>
      <c r="D18" s="19"/>
    </row>
    <row r="19" ht="22" customHeight="1" spans="1:4">
      <c r="A19" s="20" t="s">
        <v>79</v>
      </c>
      <c r="B19" s="19"/>
      <c r="C19" s="20"/>
      <c r="D19" s="19"/>
    </row>
    <row r="20" ht="22" customHeight="1" spans="1:4">
      <c r="A20" s="20" t="s">
        <v>80</v>
      </c>
      <c r="B20" s="19"/>
      <c r="C20" s="20"/>
      <c r="D20" s="19"/>
    </row>
    <row r="21" ht="22" customHeight="1" spans="1:4">
      <c r="A21" s="20" t="s">
        <v>81</v>
      </c>
      <c r="B21" s="19"/>
      <c r="C21" s="20"/>
      <c r="D21" s="19"/>
    </row>
    <row r="22" ht="22" customHeight="1" spans="1:4">
      <c r="A22" s="20" t="s">
        <v>80</v>
      </c>
      <c r="B22" s="19"/>
      <c r="C22" s="20"/>
      <c r="D22" s="19"/>
    </row>
    <row r="23" ht="22" customHeight="1" spans="1:4">
      <c r="A23" s="20" t="s">
        <v>82</v>
      </c>
      <c r="B23" s="19"/>
      <c r="C23" s="20"/>
      <c r="D23" s="19"/>
    </row>
    <row r="24" ht="22" customHeight="1" spans="1:4">
      <c r="A24" s="20" t="s">
        <v>80</v>
      </c>
      <c r="B24" s="19"/>
      <c r="C24" s="20"/>
      <c r="D24" s="19"/>
    </row>
    <row r="25" ht="22" customHeight="1" spans="1:4">
      <c r="A25" s="19" t="s">
        <v>83</v>
      </c>
      <c r="B25" s="19">
        <f>SUM(B6,B14,B19,B21,B23)</f>
        <v>1010</v>
      </c>
      <c r="C25" s="19" t="s">
        <v>84</v>
      </c>
      <c r="D25" s="19">
        <f>SUM(D6:D7,D14)</f>
        <v>1010</v>
      </c>
    </row>
    <row r="26" ht="22" customHeight="1" spans="1:4">
      <c r="A26" s="20" t="s">
        <v>85</v>
      </c>
      <c r="B26" s="19"/>
      <c r="C26" s="20" t="s">
        <v>86</v>
      </c>
      <c r="D26" s="19"/>
    </row>
    <row r="27" ht="22" customHeight="1" spans="1:4">
      <c r="A27" s="19" t="s">
        <v>87</v>
      </c>
      <c r="B27" s="19">
        <f>SUM(B25:B26)</f>
        <v>1010</v>
      </c>
      <c r="C27" s="19" t="s">
        <v>88</v>
      </c>
      <c r="D27" s="19">
        <f>SUM(D25:D26)</f>
        <v>1010</v>
      </c>
    </row>
    <row r="28" spans="1:1">
      <c r="A28" s="21"/>
    </row>
  </sheetData>
  <mergeCells count="3">
    <mergeCell ref="A2:D2"/>
    <mergeCell ref="A4:B4"/>
    <mergeCell ref="C4:D4"/>
  </mergeCells>
  <printOptions horizontalCentered="1"/>
  <pageMargins left="0.66875" right="0.66875" top="0.786805555555556" bottom="0.786805555555556" header="0.511805555555556" footer="0.511805555555556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19"/>
  <sheetViews>
    <sheetView showZeros="0" tabSelected="1" workbookViewId="0">
      <selection activeCell="K7" sqref="K7"/>
    </sheetView>
  </sheetViews>
  <sheetFormatPr defaultColWidth="9" defaultRowHeight="14.25"/>
  <cols>
    <col min="1" max="1" width="25.5" style="2" customWidth="1"/>
    <col min="2" max="2" width="10" style="2" customWidth="1"/>
    <col min="3" max="3" width="12.875" style="3" customWidth="1"/>
    <col min="4" max="4" width="16.375" style="3" customWidth="1"/>
    <col min="5" max="6" width="12.75" style="3" customWidth="1"/>
    <col min="7" max="7" width="12.875" style="3" customWidth="1"/>
    <col min="8" max="8" width="9.125" style="3" customWidth="1"/>
    <col min="9" max="9" width="8.5" style="3" customWidth="1"/>
    <col min="10" max="16384" width="9" style="2"/>
  </cols>
  <sheetData>
    <row r="1" spans="1:9">
      <c r="A1" s="4" t="s">
        <v>89</v>
      </c>
      <c r="B1" s="4"/>
      <c r="C1" s="5"/>
      <c r="D1" s="5"/>
      <c r="E1" s="5"/>
      <c r="F1" s="5"/>
      <c r="G1" s="5"/>
      <c r="H1" s="5"/>
      <c r="I1" s="5"/>
    </row>
    <row r="2" ht="33" customHeight="1" spans="1:9">
      <c r="A2" s="6" t="s">
        <v>90</v>
      </c>
      <c r="B2" s="6"/>
      <c r="C2" s="6"/>
      <c r="D2" s="6"/>
      <c r="E2" s="6"/>
      <c r="F2" s="6"/>
      <c r="G2" s="6"/>
      <c r="H2" s="6"/>
      <c r="I2" s="6"/>
    </row>
    <row r="3" ht="19.5" customHeight="1" spans="1:9">
      <c r="A3" s="4" t="s">
        <v>91</v>
      </c>
      <c r="B3" s="4"/>
      <c r="C3" s="5"/>
      <c r="D3" s="5"/>
      <c r="E3" s="5"/>
      <c r="F3" s="5"/>
      <c r="G3" s="5"/>
      <c r="H3" s="7" t="s">
        <v>3</v>
      </c>
      <c r="I3" s="7"/>
    </row>
    <row r="4" ht="39" customHeight="1" spans="1:9">
      <c r="A4" s="8" t="s">
        <v>4</v>
      </c>
      <c r="B4" s="8" t="s">
        <v>92</v>
      </c>
      <c r="C4" s="9" t="s">
        <v>93</v>
      </c>
      <c r="D4" s="9" t="s">
        <v>94</v>
      </c>
      <c r="E4" s="9" t="s">
        <v>95</v>
      </c>
      <c r="F4" s="9" t="s">
        <v>96</v>
      </c>
      <c r="G4" s="9" t="s">
        <v>97</v>
      </c>
      <c r="H4" s="9" t="s">
        <v>98</v>
      </c>
      <c r="I4" s="9" t="s">
        <v>99</v>
      </c>
    </row>
    <row r="5" ht="23.5" customHeight="1" spans="1:9">
      <c r="A5" s="10" t="s">
        <v>100</v>
      </c>
      <c r="B5" s="8">
        <f>SUM(C5+D5+I5)</f>
        <v>113832</v>
      </c>
      <c r="C5" s="9">
        <f>SUM(C6:C11)</f>
        <v>43643</v>
      </c>
      <c r="D5" s="9">
        <f>SUM(D6:D11)</f>
        <v>70189</v>
      </c>
      <c r="E5" s="11"/>
      <c r="F5" s="11"/>
      <c r="G5" s="11"/>
      <c r="H5" s="11"/>
      <c r="I5" s="11"/>
    </row>
    <row r="6" ht="23.5" customHeight="1" spans="1:9">
      <c r="A6" s="10" t="s">
        <v>101</v>
      </c>
      <c r="B6" s="8">
        <f>SUM(C6+D6+I6)</f>
        <v>45292</v>
      </c>
      <c r="C6" s="9">
        <v>18572</v>
      </c>
      <c r="D6" s="9">
        <v>26720</v>
      </c>
      <c r="E6" s="11"/>
      <c r="F6" s="11"/>
      <c r="G6" s="11"/>
      <c r="H6" s="11"/>
      <c r="I6" s="11"/>
    </row>
    <row r="7" ht="23.5" customHeight="1" spans="1:9">
      <c r="A7" s="10" t="s">
        <v>102</v>
      </c>
      <c r="B7" s="8">
        <f>SUM(C7+D7+I7)</f>
        <v>67079</v>
      </c>
      <c r="C7" s="9">
        <v>24537</v>
      </c>
      <c r="D7" s="9">
        <v>42542</v>
      </c>
      <c r="E7" s="11"/>
      <c r="F7" s="11"/>
      <c r="G7" s="11"/>
      <c r="H7" s="11"/>
      <c r="I7" s="11"/>
    </row>
    <row r="8" ht="23.5" customHeight="1" spans="1:9">
      <c r="A8" s="10" t="s">
        <v>103</v>
      </c>
      <c r="B8" s="8">
        <f>SUM(C8+D8+I8)</f>
        <v>266</v>
      </c>
      <c r="C8" s="9">
        <v>240</v>
      </c>
      <c r="D8" s="9">
        <v>26</v>
      </c>
      <c r="E8" s="11"/>
      <c r="F8" s="11"/>
      <c r="G8" s="11"/>
      <c r="H8" s="11"/>
      <c r="I8" s="11"/>
    </row>
    <row r="9" ht="23.5" customHeight="1" spans="1:9">
      <c r="A9" s="10" t="s">
        <v>104</v>
      </c>
      <c r="B9" s="8">
        <v>0</v>
      </c>
      <c r="C9" s="9"/>
      <c r="D9" s="9"/>
      <c r="E9" s="11"/>
      <c r="F9" s="11"/>
      <c r="G9" s="11"/>
      <c r="H9" s="11"/>
      <c r="I9" s="11"/>
    </row>
    <row r="10" ht="23.5" customHeight="1" spans="1:9">
      <c r="A10" s="10" t="s">
        <v>105</v>
      </c>
      <c r="B10" s="8">
        <f t="shared" ref="B10:B18" si="0">SUM(C10+D10+I10)</f>
        <v>941</v>
      </c>
      <c r="C10" s="9">
        <v>40</v>
      </c>
      <c r="D10" s="9">
        <v>901</v>
      </c>
      <c r="E10" s="11"/>
      <c r="F10" s="11"/>
      <c r="G10" s="11"/>
      <c r="H10" s="11"/>
      <c r="I10" s="11"/>
    </row>
    <row r="11" ht="23.5" customHeight="1" spans="1:9">
      <c r="A11" s="10" t="s">
        <v>106</v>
      </c>
      <c r="B11" s="8">
        <f t="shared" si="0"/>
        <v>254</v>
      </c>
      <c r="C11" s="9">
        <v>254</v>
      </c>
      <c r="D11" s="9"/>
      <c r="E11" s="11"/>
      <c r="F11" s="11"/>
      <c r="G11" s="11"/>
      <c r="H11" s="11"/>
      <c r="I11" s="11"/>
    </row>
    <row r="12" ht="23.5" customHeight="1" spans="1:9">
      <c r="A12" s="10" t="s">
        <v>107</v>
      </c>
      <c r="B12" s="8">
        <f t="shared" si="0"/>
        <v>98595</v>
      </c>
      <c r="C12" s="9">
        <f>SUM(C13:C15)</f>
        <v>28406</v>
      </c>
      <c r="D12" s="9">
        <f>SUM(D13:D15)</f>
        <v>70189</v>
      </c>
      <c r="E12" s="11"/>
      <c r="F12" s="11"/>
      <c r="G12" s="11"/>
      <c r="H12" s="11"/>
      <c r="I12" s="11"/>
    </row>
    <row r="13" ht="23.5" customHeight="1" spans="1:9">
      <c r="A13" s="10" t="s">
        <v>108</v>
      </c>
      <c r="B13" s="8">
        <f t="shared" si="0"/>
        <v>97851</v>
      </c>
      <c r="C13" s="9">
        <v>28390</v>
      </c>
      <c r="D13" s="9">
        <v>69461</v>
      </c>
      <c r="E13" s="11"/>
      <c r="F13" s="11"/>
      <c r="G13" s="11"/>
      <c r="H13" s="11"/>
      <c r="I13" s="11"/>
    </row>
    <row r="14" ht="23.5" customHeight="1" spans="1:9">
      <c r="A14" s="10" t="s">
        <v>109</v>
      </c>
      <c r="B14" s="8">
        <f t="shared" si="0"/>
        <v>74</v>
      </c>
      <c r="C14" s="9">
        <v>16</v>
      </c>
      <c r="D14" s="9">
        <v>58</v>
      </c>
      <c r="E14" s="11"/>
      <c r="F14" s="11"/>
      <c r="G14" s="11"/>
      <c r="H14" s="11"/>
      <c r="I14" s="11"/>
    </row>
    <row r="15" ht="23.5" customHeight="1" spans="1:9">
      <c r="A15" s="10" t="s">
        <v>110</v>
      </c>
      <c r="B15" s="8">
        <f t="shared" si="0"/>
        <v>670</v>
      </c>
      <c r="C15" s="9"/>
      <c r="D15" s="9">
        <v>670</v>
      </c>
      <c r="E15" s="11"/>
      <c r="F15" s="11"/>
      <c r="G15" s="11"/>
      <c r="H15" s="11"/>
      <c r="I15" s="11"/>
    </row>
    <row r="16" ht="23.5" customHeight="1" spans="1:9">
      <c r="A16" s="10" t="s">
        <v>111</v>
      </c>
      <c r="B16" s="8">
        <f t="shared" si="0"/>
        <v>15237</v>
      </c>
      <c r="C16" s="9">
        <f>C5-C12</f>
        <v>15237</v>
      </c>
      <c r="D16" s="9">
        <f>D5-D12</f>
        <v>0</v>
      </c>
      <c r="E16" s="11"/>
      <c r="F16" s="11"/>
      <c r="G16" s="11"/>
      <c r="H16" s="11"/>
      <c r="I16" s="11"/>
    </row>
    <row r="17" ht="23.5" customHeight="1" spans="1:9">
      <c r="A17" s="10" t="s">
        <v>112</v>
      </c>
      <c r="B17" s="8">
        <f t="shared" si="0"/>
        <v>105570</v>
      </c>
      <c r="C17" s="9">
        <v>103789</v>
      </c>
      <c r="D17" s="9">
        <v>1781</v>
      </c>
      <c r="E17" s="11"/>
      <c r="F17" s="11"/>
      <c r="G17" s="11"/>
      <c r="H17" s="11"/>
      <c r="I17" s="11"/>
    </row>
    <row r="18" ht="23.5" customHeight="1" spans="1:9">
      <c r="A18" s="10" t="s">
        <v>113</v>
      </c>
      <c r="B18" s="8">
        <f t="shared" si="0"/>
        <v>120807</v>
      </c>
      <c r="C18" s="9">
        <f>SUM(C16:C17)</f>
        <v>119026</v>
      </c>
      <c r="D18" s="9">
        <f>SUM(D16:D17)</f>
        <v>1781</v>
      </c>
      <c r="E18" s="11"/>
      <c r="F18" s="11"/>
      <c r="G18" s="11"/>
      <c r="H18" s="11"/>
      <c r="I18" s="11"/>
    </row>
    <row r="19" s="1" customFormat="1" ht="35.1" customHeight="1" spans="1:9">
      <c r="A19" s="12" t="s">
        <v>114</v>
      </c>
      <c r="B19" s="12"/>
      <c r="C19" s="12"/>
      <c r="D19" s="12"/>
      <c r="E19" s="12"/>
      <c r="F19" s="12"/>
      <c r="G19" s="12"/>
      <c r="H19" s="12"/>
      <c r="I19" s="12"/>
    </row>
  </sheetData>
  <mergeCells count="3">
    <mergeCell ref="A2:I2"/>
    <mergeCell ref="H3:I3"/>
    <mergeCell ref="A19:I19"/>
  </mergeCells>
  <printOptions horizontalCentered="1"/>
  <pageMargins left="0.786805555555556" right="0.786805555555556" top="0.786805555555556" bottom="0.786805555555556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一般公共预算</vt:lpstr>
      <vt:lpstr>政府性基金</vt:lpstr>
      <vt:lpstr>国有资本经营</vt:lpstr>
      <vt:lpstr>社会保险基金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</dc:creator>
  <cp:lastModifiedBy>Administrator</cp:lastModifiedBy>
  <dcterms:created xsi:type="dcterms:W3CDTF">2022-02-10T06:45:00Z</dcterms:created>
  <cp:lastPrinted>2023-01-29T00:44:00Z</cp:lastPrinted>
  <dcterms:modified xsi:type="dcterms:W3CDTF">2024-03-25T09:30:35Z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BB2714B797C94EC1A64ED054324A52FF_13</vt:lpwstr>
  </property>
</Properties>
</file>